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u.sharepoint.com/sites/STUTeam516-NASACryogenicsProject/Shared Documents/General/"/>
    </mc:Choice>
  </mc:AlternateContent>
  <xr:revisionPtr revIDLastSave="0" documentId="8_{E245460B-E132-43F4-98BC-FF1AD6AD1A2F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M7" i="1"/>
  <c r="K11" i="1"/>
  <c r="J10" i="1"/>
  <c r="K10" i="1" s="1"/>
  <c r="K8" i="1"/>
  <c r="K9" i="1"/>
  <c r="K7" i="1"/>
  <c r="K15" i="1" l="1"/>
  <c r="K16" i="1" s="1"/>
  <c r="K18" i="1" s="1"/>
</calcChain>
</file>

<file path=xl/sharedStrings.xml><?xml version="1.0" encoding="utf-8"?>
<sst xmlns="http://schemas.openxmlformats.org/spreadsheetml/2006/main" count="81" uniqueCount="51">
  <si>
    <t>Project Title</t>
  </si>
  <si>
    <t>Electrical Capacitance Tomography for Cryogenic Fluids</t>
  </si>
  <si>
    <t>Item has been ordered</t>
  </si>
  <si>
    <t>Project Manager</t>
  </si>
  <si>
    <t>Juan Valenzuela</t>
  </si>
  <si>
    <t>Item has been delivered</t>
  </si>
  <si>
    <t>Company Name</t>
  </si>
  <si>
    <t>NASA</t>
  </si>
  <si>
    <t>Item has been machined or altered</t>
  </si>
  <si>
    <t>Date</t>
  </si>
  <si>
    <t>Item is ready for assembly</t>
  </si>
  <si>
    <t>Line No.</t>
  </si>
  <si>
    <t>Line Items</t>
  </si>
  <si>
    <t>Item Number</t>
  </si>
  <si>
    <t>Description</t>
  </si>
  <si>
    <t>Order Needs</t>
  </si>
  <si>
    <t>Vendor Identification</t>
  </si>
  <si>
    <t>Unit Cost</t>
  </si>
  <si>
    <t>Cost Per Unit Time</t>
  </si>
  <si>
    <t xml:space="preserve">Time </t>
  </si>
  <si>
    <t>Labor Cost</t>
  </si>
  <si>
    <t>Line Item Cost</t>
  </si>
  <si>
    <t>Line Maturity</t>
  </si>
  <si>
    <t>Project Maturity</t>
  </si>
  <si>
    <t>1 in x 2 ft High Strength Garolite G-10 Rods</t>
  </si>
  <si>
    <t>HSG-1002400R</t>
  </si>
  <si>
    <t>24 inch tall, 1 inch diameter high strength garolite G-10 rod.</t>
  </si>
  <si>
    <t>Grainger</t>
  </si>
  <si>
    <t>N/A</t>
  </si>
  <si>
    <t>3/4 in x 2 ft High Strength Garolite G-10 Rods</t>
  </si>
  <si>
    <t>HSG-0752400R</t>
  </si>
  <si>
    <t>24 inch tall, 0.75 inch diameter high strength garolite G-10 rod.</t>
  </si>
  <si>
    <t>0.5 in x 24 in x 48 in High Strength Garolite G-10 Sheet</t>
  </si>
  <si>
    <t>HSG-05024004800S</t>
  </si>
  <si>
    <t>0.5 x 24 x 48 inch garolite G-10 sheet</t>
  </si>
  <si>
    <t>Machining Rods and Sheet Metal</t>
  </si>
  <si>
    <t>Sheet and rods will need to be machined to size. Cost of Machining.</t>
  </si>
  <si>
    <t>FAMU/FSU College of Engineering</t>
  </si>
  <si>
    <t>FOSS System</t>
  </si>
  <si>
    <t>Supplied by NASA, currently at the College of Engineering. No cost.</t>
  </si>
  <si>
    <t xml:space="preserve">Cryogenic Epoxy 400 mL Liquid </t>
  </si>
  <si>
    <t>CE-400</t>
  </si>
  <si>
    <t>Used connect the G10 rods and sheet metal.</t>
  </si>
  <si>
    <t>Masterbond</t>
  </si>
  <si>
    <t>Liquid Nitrogen</t>
  </si>
  <si>
    <t>Supplied by MagLab. No cost.</t>
  </si>
  <si>
    <t>National High Magnetic Field Laboratory</t>
  </si>
  <si>
    <t>SUBTOTAL</t>
  </si>
  <si>
    <t>TAX</t>
  </si>
  <si>
    <t>SHIPPING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</si>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</sst>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</font>
    <font>
      <b/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3" borderId="0" xfId="0" applyFont="1" applyFill="1"/>
    <xf numFmtId="0" fontId="1" fillId="3" borderId="3" xfId="0" applyFont="1" applyFill="1" applyBorder="1"/>
    <xf numFmtId="14" fontId="1" fillId="3" borderId="5" xfId="0" applyNumberFormat="1" applyFont="1" applyFill="1" applyBorder="1" applyAlignment="1">
      <alignment horizontal="left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5" borderId="0" xfId="0" applyFont="1" applyFill="1" applyAlignment="1">
      <alignment horizontal="left"/>
    </xf>
    <xf numFmtId="8" fontId="0" fillId="0" borderId="0" xfId="0" applyNumberForma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4" xfId="0" applyFont="1" applyFill="1" applyBorder="1"/>
    <xf numFmtId="9" fontId="4" fillId="2" borderId="1" xfId="0" applyNumberFormat="1" applyFont="1" applyFill="1" applyBorder="1" applyAlignment="1">
      <alignment horizontal="left"/>
    </xf>
    <xf numFmtId="9" fontId="4" fillId="2" borderId="2" xfId="0" applyNumberFormat="1" applyFont="1" applyFill="1" applyBorder="1" applyAlignment="1">
      <alignment horizontal="left"/>
    </xf>
    <xf numFmtId="9" fontId="4" fillId="2" borderId="4" xfId="0" applyNumberFormat="1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8" xfId="0" applyFill="1" applyBorder="1" applyAlignment="1">
      <alignment horizontal="left" wrapText="1"/>
    </xf>
    <xf numFmtId="8" fontId="0" fillId="0" borderId="8" xfId="0" applyNumberFormat="1" applyBorder="1" applyAlignment="1">
      <alignment horizontal="left"/>
    </xf>
    <xf numFmtId="9" fontId="0" fillId="0" borderId="8" xfId="0" applyNumberFormat="1" applyBorder="1" applyAlignment="1">
      <alignment horizontal="left"/>
    </xf>
    <xf numFmtId="0" fontId="0" fillId="4" borderId="8" xfId="0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/>
    <xf numFmtId="0" fontId="2" fillId="5" borderId="9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2" fillId="5" borderId="6" xfId="0" applyFont="1" applyFill="1" applyBorder="1"/>
    <xf numFmtId="0" fontId="0" fillId="0" borderId="10" xfId="0" applyBorder="1" applyAlignment="1">
      <alignment horizontal="left"/>
    </xf>
    <xf numFmtId="0" fontId="2" fillId="5" borderId="4" xfId="0" applyFont="1" applyFill="1" applyBorder="1" applyAlignment="1">
      <alignment horizontal="left"/>
    </xf>
    <xf numFmtId="9" fontId="0" fillId="0" borderId="11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</cellXfs>
  <cellStyles count="1">
    <cellStyle name="Normal" xfId="0" builtinId="0"/>
  </cellStyles>
  <dxfs count="17">
    <dxf>
      <numFmt numFmtId="13" formatCode="0%"/>
      <alignment horizontal="left" vertical="bottom" textRotation="0" wrapText="0" indent="0" justifyLastLine="0" shrinkToFit="0" readingOrder="0"/>
      <border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 vertical="bottom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 vertical="bottom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 vertical="bottom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12" formatCode="&quot;$&quot;#,##0.00_);[Red]\(&quot;$&quot;#,##0.00\)"/>
      <alignment horizontal="left" vertical="bottom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 vertical="bottom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 vertical="bottom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 vertical="bottom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 vertical="bottom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 vertical="bottom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 vertical="bottom" textRotation="0" wrapText="0" indent="0" justifyLastLine="0" shrinkToFit="0" readingOrder="0"/>
      <border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896543-4FDE-42A3-8644-4D2FEE7D20F6}" name="Table1" displayName="Table1" ref="A6:M13" totalsRowShown="0" headerRowDxfId="16" headerRowBorderDxfId="14" tableBorderDxfId="15" totalsRowBorderDxfId="13">
  <autoFilter ref="A6:M13" xr:uid="{68896543-4FDE-42A3-8644-4D2FEE7D20F6}"/>
  <tableColumns count="13">
    <tableColumn id="1" xr3:uid="{4C1CD471-32DA-4001-81A2-BF8EDD72DCF5}" name="Line No." dataDxfId="12"/>
    <tableColumn id="2" xr3:uid="{C4811FF0-7FED-4472-9357-A1582CAAFDE1}" name="Line Items" dataDxfId="11"/>
    <tableColumn id="3" xr3:uid="{DE57FAA3-A6B5-4117-87A3-AE2BFAE18FA4}" name="Item Number" dataDxfId="10"/>
    <tableColumn id="4" xr3:uid="{CF465572-59FF-43BD-B80C-1FD8CC6F4917}" name="Description" dataDxfId="9"/>
    <tableColumn id="5" xr3:uid="{A525B013-1270-4016-8435-38E8EB8DDE5B}" name="Order Needs" dataDxfId="8"/>
    <tableColumn id="6" xr3:uid="{98D23451-4A13-4E20-AF93-B02FFB8C6307}" name="Vendor Identification" dataDxfId="7"/>
    <tableColumn id="7" xr3:uid="{2E8227EF-E56C-4199-8802-F457BF0C39AB}" name="Unit Cost" dataDxfId="6"/>
    <tableColumn id="8" xr3:uid="{0BC7671A-4EEC-4C9D-BB6D-809C59268E38}" name="Cost Per Unit Time" dataDxfId="5"/>
    <tableColumn id="9" xr3:uid="{D71BBD64-2C66-4A0B-8DB6-96C7BEB07E9C}" name="Time " dataDxfId="4"/>
    <tableColumn id="10" xr3:uid="{F5637E6F-A83C-4815-A125-B8BE25FB8955}" name="Labor Cost" dataDxfId="3"/>
    <tableColumn id="11" xr3:uid="{CE72F4AC-54D3-49B5-BAEB-1F1F793F0923}" name="Line Item Cost" dataDxfId="2"/>
    <tableColumn id="12" xr3:uid="{281E2052-9AB4-49FC-800F-B46FB0D74029}" name="Line Maturity" dataDxfId="1"/>
    <tableColumn id="13" xr3:uid="{957E1D88-3DF9-4597-9011-16F6CD448859}" name="Project Maturity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zoomScale="70" zoomScaleNormal="70" workbookViewId="0">
      <selection activeCell="D7" sqref="D7"/>
    </sheetView>
  </sheetViews>
  <sheetFormatPr defaultRowHeight="14.45"/>
  <cols>
    <col min="1" max="1" width="16.140625" customWidth="1"/>
    <col min="2" max="2" width="49.5703125" bestFit="1" customWidth="1"/>
    <col min="3" max="3" width="31.5703125" customWidth="1"/>
    <col min="4" max="4" width="34.85546875" customWidth="1"/>
    <col min="5" max="5" width="14.7109375" bestFit="1" customWidth="1"/>
    <col min="6" max="6" width="37.140625" bestFit="1" customWidth="1"/>
    <col min="7" max="7" width="15.7109375" customWidth="1"/>
    <col min="8" max="8" width="20.28515625" customWidth="1"/>
    <col min="9" max="9" width="14.28515625" bestFit="1" customWidth="1"/>
    <col min="10" max="10" width="15.85546875" customWidth="1"/>
    <col min="11" max="11" width="16.28515625" bestFit="1" customWidth="1"/>
    <col min="12" max="12" width="15.5703125" bestFit="1" customWidth="1"/>
    <col min="13" max="13" width="18.28515625" bestFit="1" customWidth="1"/>
  </cols>
  <sheetData>
    <row r="1" spans="1:13" ht="15">
      <c r="A1" s="11" t="s">
        <v>0</v>
      </c>
      <c r="B1" s="6" t="s">
        <v>1</v>
      </c>
      <c r="C1" s="6"/>
      <c r="D1" s="7"/>
      <c r="J1" s="14">
        <v>0.25</v>
      </c>
      <c r="K1" s="6" t="s">
        <v>2</v>
      </c>
      <c r="L1" s="6"/>
      <c r="M1" s="7"/>
    </row>
    <row r="2" spans="1:13" ht="15">
      <c r="A2" s="12" t="s">
        <v>3</v>
      </c>
      <c r="B2" s="1" t="s">
        <v>4</v>
      </c>
      <c r="C2" s="1"/>
      <c r="D2" s="2"/>
      <c r="J2" s="15">
        <v>0.5</v>
      </c>
      <c r="K2" s="1" t="s">
        <v>5</v>
      </c>
      <c r="L2" s="1"/>
      <c r="M2" s="2"/>
    </row>
    <row r="3" spans="1:13" ht="15">
      <c r="A3" s="12" t="s">
        <v>6</v>
      </c>
      <c r="B3" s="1" t="s">
        <v>7</v>
      </c>
      <c r="C3" s="1"/>
      <c r="D3" s="2"/>
      <c r="J3" s="15">
        <v>0.75</v>
      </c>
      <c r="K3" s="1" t="s">
        <v>8</v>
      </c>
      <c r="L3" s="1"/>
      <c r="M3" s="2"/>
    </row>
    <row r="4" spans="1:13" ht="15">
      <c r="A4" s="13" t="s">
        <v>9</v>
      </c>
      <c r="B4" s="3">
        <v>44893</v>
      </c>
      <c r="C4" s="4"/>
      <c r="D4" s="5"/>
      <c r="J4" s="16">
        <v>1</v>
      </c>
      <c r="K4" s="3" t="s">
        <v>10</v>
      </c>
      <c r="L4" s="4"/>
      <c r="M4" s="5"/>
    </row>
    <row r="6" spans="1:13" ht="15">
      <c r="A6" s="27" t="s">
        <v>11</v>
      </c>
      <c r="B6" s="25" t="s">
        <v>12</v>
      </c>
      <c r="C6" s="25" t="s">
        <v>13</v>
      </c>
      <c r="D6" s="25" t="s">
        <v>14</v>
      </c>
      <c r="E6" s="25" t="s">
        <v>15</v>
      </c>
      <c r="F6" s="25" t="s">
        <v>16</v>
      </c>
      <c r="G6" s="25" t="s">
        <v>17</v>
      </c>
      <c r="H6" s="25" t="s">
        <v>18</v>
      </c>
      <c r="I6" s="25" t="s">
        <v>19</v>
      </c>
      <c r="J6" s="26" t="s">
        <v>20</v>
      </c>
      <c r="K6" s="25" t="s">
        <v>21</v>
      </c>
      <c r="L6" s="25" t="s">
        <v>22</v>
      </c>
      <c r="M6" s="29" t="s">
        <v>23</v>
      </c>
    </row>
    <row r="7" spans="1:13" ht="29.1" customHeight="1">
      <c r="A7" s="28">
        <v>1</v>
      </c>
      <c r="B7" s="18" t="s">
        <v>24</v>
      </c>
      <c r="C7" s="18" t="s">
        <v>25</v>
      </c>
      <c r="D7" s="19" t="s">
        <v>26</v>
      </c>
      <c r="E7" s="17">
        <v>8</v>
      </c>
      <c r="F7" s="17" t="s">
        <v>27</v>
      </c>
      <c r="G7" s="20">
        <v>149.38999999999999</v>
      </c>
      <c r="H7" s="20" t="s">
        <v>28</v>
      </c>
      <c r="I7" s="17" t="s">
        <v>28</v>
      </c>
      <c r="J7" s="20" t="s">
        <v>28</v>
      </c>
      <c r="K7" s="20">
        <f>E7*G7</f>
        <v>1195.1199999999999</v>
      </c>
      <c r="L7" s="21">
        <v>0</v>
      </c>
      <c r="M7" s="30">
        <f>SUM(L7:L11)</f>
        <v>0</v>
      </c>
    </row>
    <row r="8" spans="1:13" ht="29.1" customHeight="1">
      <c r="A8" s="28">
        <v>2</v>
      </c>
      <c r="B8" s="17" t="s">
        <v>29</v>
      </c>
      <c r="C8" s="17" t="s">
        <v>30</v>
      </c>
      <c r="D8" s="22" t="s">
        <v>31</v>
      </c>
      <c r="E8" s="17">
        <v>1</v>
      </c>
      <c r="F8" s="17" t="s">
        <v>27</v>
      </c>
      <c r="G8" s="20">
        <v>99.87</v>
      </c>
      <c r="H8" s="20" t="s">
        <v>28</v>
      </c>
      <c r="I8" s="17" t="s">
        <v>28</v>
      </c>
      <c r="J8" s="20" t="s">
        <v>28</v>
      </c>
      <c r="K8" s="20">
        <f>E8*G8</f>
        <v>99.87</v>
      </c>
      <c r="L8" s="21">
        <v>0</v>
      </c>
      <c r="M8" s="30"/>
    </row>
    <row r="9" spans="1:13" ht="14.45" customHeight="1">
      <c r="A9" s="28">
        <v>3</v>
      </c>
      <c r="B9" s="17" t="s">
        <v>32</v>
      </c>
      <c r="C9" s="17" t="s">
        <v>33</v>
      </c>
      <c r="D9" s="17" t="s">
        <v>34</v>
      </c>
      <c r="E9" s="17">
        <v>2</v>
      </c>
      <c r="F9" s="17" t="s">
        <v>27</v>
      </c>
      <c r="G9" s="20">
        <v>519.67999999999995</v>
      </c>
      <c r="H9" s="20" t="s">
        <v>28</v>
      </c>
      <c r="I9" s="17" t="s">
        <v>28</v>
      </c>
      <c r="J9" s="20" t="s">
        <v>28</v>
      </c>
      <c r="K9" s="20">
        <f>E9*G9</f>
        <v>1039.3599999999999</v>
      </c>
      <c r="L9" s="21">
        <v>0</v>
      </c>
      <c r="M9" s="30"/>
    </row>
    <row r="10" spans="1:13" ht="29.1" customHeight="1">
      <c r="A10" s="28">
        <v>4</v>
      </c>
      <c r="B10" s="17" t="s">
        <v>35</v>
      </c>
      <c r="C10" s="17" t="s">
        <v>28</v>
      </c>
      <c r="D10" s="23" t="s">
        <v>36</v>
      </c>
      <c r="E10" s="17" t="s">
        <v>28</v>
      </c>
      <c r="F10" s="17" t="s">
        <v>37</v>
      </c>
      <c r="G10" s="20" t="s">
        <v>28</v>
      </c>
      <c r="H10" s="20">
        <v>0</v>
      </c>
      <c r="I10" s="17">
        <v>12</v>
      </c>
      <c r="J10" s="20">
        <f>I10*H10</f>
        <v>0</v>
      </c>
      <c r="K10" s="20">
        <f>J10</f>
        <v>0</v>
      </c>
      <c r="L10" s="17" t="s">
        <v>28</v>
      </c>
      <c r="M10" s="30"/>
    </row>
    <row r="11" spans="1:13" ht="29.1" customHeight="1">
      <c r="A11" s="28">
        <v>5</v>
      </c>
      <c r="B11" s="17" t="s">
        <v>38</v>
      </c>
      <c r="C11" s="17" t="s">
        <v>28</v>
      </c>
      <c r="D11" s="23" t="s">
        <v>39</v>
      </c>
      <c r="E11" s="17" t="s">
        <v>28</v>
      </c>
      <c r="F11" s="17" t="s">
        <v>7</v>
      </c>
      <c r="G11" s="20">
        <v>0</v>
      </c>
      <c r="H11" s="20" t="s">
        <v>28</v>
      </c>
      <c r="I11" s="17" t="s">
        <v>28</v>
      </c>
      <c r="J11" s="20">
        <v>0</v>
      </c>
      <c r="K11" s="20">
        <f>J11</f>
        <v>0</v>
      </c>
      <c r="L11" s="17" t="s">
        <v>28</v>
      </c>
      <c r="M11" s="30"/>
    </row>
    <row r="12" spans="1:13" ht="30.75">
      <c r="A12" s="28">
        <v>6</v>
      </c>
      <c r="B12" s="17" t="s">
        <v>40</v>
      </c>
      <c r="C12" s="17" t="s">
        <v>41</v>
      </c>
      <c r="D12" s="23" t="s">
        <v>42</v>
      </c>
      <c r="E12" s="17">
        <v>1</v>
      </c>
      <c r="F12" s="17" t="s">
        <v>43</v>
      </c>
      <c r="G12" s="31">
        <v>198.35</v>
      </c>
      <c r="H12" s="17" t="s">
        <v>28</v>
      </c>
      <c r="I12" s="17" t="s">
        <v>28</v>
      </c>
      <c r="J12" s="24" t="s">
        <v>28</v>
      </c>
      <c r="K12" s="31">
        <f>Table1[[#This Row],[Unit Cost]]*Table1[[#This Row],[Order Needs]]</f>
        <v>198.35</v>
      </c>
      <c r="L12" s="24"/>
      <c r="M12" s="30"/>
    </row>
    <row r="13" spans="1:13" ht="15">
      <c r="A13" s="28">
        <v>7</v>
      </c>
      <c r="B13" s="17" t="s">
        <v>44</v>
      </c>
      <c r="C13" s="17" t="s">
        <v>28</v>
      </c>
      <c r="D13" s="17" t="s">
        <v>45</v>
      </c>
      <c r="E13" s="17" t="s">
        <v>28</v>
      </c>
      <c r="F13" s="17" t="s">
        <v>46</v>
      </c>
      <c r="G13" s="20">
        <v>0</v>
      </c>
      <c r="H13" s="17" t="s">
        <v>28</v>
      </c>
      <c r="I13" s="17" t="s">
        <v>28</v>
      </c>
      <c r="J13" s="17" t="s">
        <v>28</v>
      </c>
      <c r="K13" s="17" t="s">
        <v>28</v>
      </c>
      <c r="L13" s="17" t="s">
        <v>28</v>
      </c>
      <c r="M13" s="30"/>
    </row>
    <row r="14" spans="1:13" ht="15">
      <c r="B14" s="8"/>
      <c r="C14" s="8"/>
      <c r="D14" s="8"/>
      <c r="E14" s="8"/>
      <c r="F14" s="8"/>
      <c r="G14" s="8"/>
      <c r="H14" s="8"/>
      <c r="I14" s="8"/>
    </row>
    <row r="15" spans="1:13" ht="21.6" customHeight="1">
      <c r="J15" s="9" t="s">
        <v>47</v>
      </c>
      <c r="K15" s="10">
        <f>SUM(K7:K13)</f>
        <v>2532.6999999999994</v>
      </c>
    </row>
    <row r="16" spans="1:13" ht="21.6" customHeight="1">
      <c r="J16" s="9" t="s">
        <v>48</v>
      </c>
      <c r="K16" s="10">
        <f>K15*0.07</f>
        <v>177.28899999999996</v>
      </c>
    </row>
    <row r="17" spans="10:11" ht="18.95" customHeight="1">
      <c r="J17" s="9" t="s">
        <v>49</v>
      </c>
      <c r="K17" s="10">
        <v>0</v>
      </c>
    </row>
    <row r="18" spans="10:11" ht="18.95" customHeight="1">
      <c r="J18" s="9" t="s">
        <v>50</v>
      </c>
      <c r="K18" s="10">
        <f>SUM(K15:K17)</f>
        <v>2709.9889999999991</v>
      </c>
    </row>
  </sheetData>
  <dataValidations count="1">
    <dataValidation type="list" allowBlank="1" showInputMessage="1" showErrorMessage="1" sqref="L6" xr:uid="{273CF086-19E2-4D09-9288-8E77948936A0}">
      <formula1>"25%"</formula1>
    </dataValidation>
  </dataValidations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d81135-31f0-4db5-8d55-9fcc6d23a5fe">
      <Terms xmlns="http://schemas.microsoft.com/office/infopath/2007/PartnerControls"/>
    </lcf76f155ced4ddcb4097134ff3c332f>
    <TaxCatchAll xmlns="3f8814f2-3e13-480e-9ea8-415e2eb2c05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702AFAB896F49BAA5E5CC45A6A150" ma:contentTypeVersion="10" ma:contentTypeDescription="Create a new document." ma:contentTypeScope="" ma:versionID="5e6abc1ef4a1694ddc02946303a99954">
  <xsd:schema xmlns:xsd="http://www.w3.org/2001/XMLSchema" xmlns:xs="http://www.w3.org/2001/XMLSchema" xmlns:p="http://schemas.microsoft.com/office/2006/metadata/properties" xmlns:ns2="35d81135-31f0-4db5-8d55-9fcc6d23a5fe" xmlns:ns3="3f8814f2-3e13-480e-9ea8-415e2eb2c05f" targetNamespace="http://schemas.microsoft.com/office/2006/metadata/properties" ma:root="true" ma:fieldsID="b4944111af31d74f68a20c376796a1ea" ns2:_="" ns3:_="">
    <xsd:import namespace="35d81135-31f0-4db5-8d55-9fcc6d23a5fe"/>
    <xsd:import namespace="3f8814f2-3e13-480e-9ea8-415e2eb2c0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d81135-31f0-4db5-8d55-9fcc6d23a5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43b83bf-5a34-45d0-bf74-ccf9241540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814f2-3e13-480e-9ea8-415e2eb2c05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e44d8b3-8084-4c4e-b24b-4111637a4fd1}" ma:internalName="TaxCatchAll" ma:showField="CatchAllData" ma:web="3f8814f2-3e13-480e-9ea8-415e2eb2c0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C2436A-6D4C-4918-9626-E8970D5AD2DF}"/>
</file>

<file path=customXml/itemProps2.xml><?xml version="1.0" encoding="utf-8"?>
<ds:datastoreItem xmlns:ds="http://schemas.openxmlformats.org/officeDocument/2006/customXml" ds:itemID="{7F0248F6-3D08-4949-B364-19D51672B806}"/>
</file>

<file path=customXml/itemProps3.xml><?xml version="1.0" encoding="utf-8"?>
<ds:datastoreItem xmlns:ds="http://schemas.openxmlformats.org/officeDocument/2006/customXml" ds:itemID="{1A4A1BEA-21C4-4E4E-9CDA-566F19F096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2022-11-25T17:41:12Z</dcterms:created>
  <dcterms:modified xsi:type="dcterms:W3CDTF">2023-01-30T02:42:29Z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0x010100790702AFAB896F49BAA5E5CC45A6A150</vt:lpwstr>
  </property>
</Properties>
</file>